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8_{F362C255-2CBD-4329-BA5A-83D94D6244E4}" xr6:coauthVersionLast="47" xr6:coauthVersionMax="47" xr10:uidLastSave="{00000000-0000-0000-0000-000000000000}"/>
  <bookViews>
    <workbookView xWindow="-98" yWindow="-98" windowWidth="23596" windowHeight="15076" activeTab="1" xr2:uid="{00000000-000D-0000-FFFF-FFFF00000000}"/>
  </bookViews>
  <sheets>
    <sheet name="DBR Beispiel" sheetId="1" r:id="rId1"/>
    <sheet name="DBR 2025" sheetId="2" r:id="rId2"/>
  </sheets>
  <definedNames>
    <definedName name="_xlnm.Print_Area" localSheetId="1">'DBR 2025'!$A$1:$P$36</definedName>
    <definedName name="_xlnm.Print_Area" localSheetId="0">'DBR Beispiel'!$A$1:$P$36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2" l="1"/>
  <c r="I33" i="2"/>
  <c r="H33" i="2"/>
  <c r="G33" i="2"/>
  <c r="M33" i="2" s="1"/>
  <c r="K32" i="2"/>
  <c r="I32" i="2"/>
  <c r="H32" i="2"/>
  <c r="M32" i="2" s="1"/>
  <c r="G32" i="2"/>
  <c r="K30" i="2"/>
  <c r="I30" i="2"/>
  <c r="H30" i="2"/>
  <c r="G30" i="2"/>
  <c r="M30" i="2" s="1"/>
  <c r="M27" i="2"/>
  <c r="L25" i="2"/>
  <c r="K25" i="2"/>
  <c r="I25" i="2"/>
  <c r="H25" i="2"/>
  <c r="G25" i="2"/>
  <c r="L24" i="2"/>
  <c r="K24" i="2"/>
  <c r="I24" i="2"/>
  <c r="H24" i="2"/>
  <c r="G24" i="2"/>
  <c r="M23" i="2"/>
  <c r="M22" i="2"/>
  <c r="K21" i="2"/>
  <c r="I21" i="2"/>
  <c r="H21" i="2"/>
  <c r="G21" i="2"/>
  <c r="H16" i="2"/>
  <c r="M14" i="2"/>
  <c r="L26" i="2" l="1"/>
  <c r="G26" i="2"/>
  <c r="G31" i="2" s="1"/>
  <c r="G34" i="2" s="1"/>
  <c r="M25" i="2"/>
  <c r="H26" i="2"/>
  <c r="H31" i="2" s="1"/>
  <c r="H34" i="2" s="1"/>
  <c r="M24" i="2"/>
  <c r="M16" i="2"/>
  <c r="K26" i="2"/>
  <c r="K31" i="2" s="1"/>
  <c r="K34" i="2" s="1"/>
  <c r="I26" i="2"/>
  <c r="I31" i="2" s="1"/>
  <c r="I34" i="2" s="1"/>
  <c r="G28" i="2"/>
  <c r="K28" i="2"/>
  <c r="I28" i="2"/>
  <c r="H28" i="2"/>
  <c r="M21" i="2"/>
  <c r="L25" i="1"/>
  <c r="L24" i="1"/>
  <c r="M23" i="1"/>
  <c r="M22" i="1"/>
  <c r="G21" i="1"/>
  <c r="G24" i="1"/>
  <c r="G25" i="1"/>
  <c r="G30" i="1"/>
  <c r="G32" i="1"/>
  <c r="G33" i="1"/>
  <c r="I29" i="2" l="1"/>
  <c r="H29" i="2"/>
  <c r="K29" i="2"/>
  <c r="M26" i="2"/>
  <c r="M28" i="2"/>
  <c r="M29" i="2" s="1"/>
  <c r="M31" i="2" s="1"/>
  <c r="M34" i="2" s="1"/>
  <c r="G29" i="2"/>
  <c r="L26" i="1"/>
  <c r="G26" i="1"/>
  <c r="H21" i="1"/>
  <c r="H24" i="1"/>
  <c r="H25" i="1"/>
  <c r="H30" i="1"/>
  <c r="H33" i="1"/>
  <c r="I21" i="1"/>
  <c r="I24" i="1"/>
  <c r="I25" i="1"/>
  <c r="I30" i="1"/>
  <c r="I33" i="1"/>
  <c r="K21" i="1"/>
  <c r="K24" i="1"/>
  <c r="K25" i="1"/>
  <c r="K30" i="1"/>
  <c r="K33" i="1"/>
  <c r="H32" i="1"/>
  <c r="I32" i="1"/>
  <c r="K32" i="1"/>
  <c r="M27" i="1"/>
  <c r="M14" i="1"/>
  <c r="H16" i="1"/>
  <c r="M30" i="1" l="1"/>
  <c r="G28" i="1"/>
  <c r="G29" i="1" s="1"/>
  <c r="K28" i="1"/>
  <c r="I28" i="1"/>
  <c r="H28" i="1"/>
  <c r="G31" i="1"/>
  <c r="G34" i="1" s="1"/>
  <c r="M16" i="1"/>
  <c r="H26" i="1"/>
  <c r="M24" i="1"/>
  <c r="I26" i="1"/>
  <c r="K26" i="1"/>
  <c r="M21" i="1"/>
  <c r="M25" i="1"/>
  <c r="M32" i="1"/>
  <c r="M33" i="1"/>
  <c r="K31" i="1" l="1"/>
  <c r="K34" i="1" s="1"/>
  <c r="K29" i="1"/>
  <c r="H31" i="1"/>
  <c r="H34" i="1" s="1"/>
  <c r="H29" i="1"/>
  <c r="M28" i="1"/>
  <c r="I31" i="1"/>
  <c r="I34" i="1" s="1"/>
  <c r="I29" i="1"/>
  <c r="M26" i="1"/>
  <c r="M29" i="1" l="1"/>
  <c r="M31" i="1" s="1"/>
  <c r="M34" i="1" s="1"/>
</calcChain>
</file>

<file path=xl/sharedStrings.xml><?xml version="1.0" encoding="utf-8"?>
<sst xmlns="http://schemas.openxmlformats.org/spreadsheetml/2006/main" count="176" uniqueCount="79">
  <si>
    <t>SGB XI</t>
  </si>
  <si>
    <t>SGB V</t>
  </si>
  <si>
    <t>Privat</t>
  </si>
  <si>
    <t>Erlöse aus den Teilbereichen</t>
  </si>
  <si>
    <t>Gesamt</t>
  </si>
  <si>
    <t>minus 1) Anteil der Pflegefachkräfte anhand Zeile b)</t>
  </si>
  <si>
    <t>minus 2) Anteil der Pflegekräfte anhand Zeile c)</t>
  </si>
  <si>
    <t xml:space="preserve"> = Deckungsbeitrag I</t>
  </si>
  <si>
    <t>* Verwaltung, Pflegedienstleitung, Reinigung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</si>
  <si>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</si>
  <si>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</si>
  <si>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</si>
  <si>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</si>
  <si>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</si>
  <si>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</si>
  <si>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</si>
  <si>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</si>
  <si>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</si>
  <si>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k)</t>
  </si>
  <si>
    <t>l)</t>
  </si>
  <si>
    <t xml:space="preserve"> = Deckungsbeitrag III</t>
  </si>
  <si>
    <t>Es müssen nur die gelb hinterlegten Felder eingegeben werden.</t>
  </si>
  <si>
    <t>SGB XII</t>
  </si>
  <si>
    <t>Schritt 1</t>
  </si>
  <si>
    <t xml:space="preserve"> . . . . . . . . . . . .</t>
  </si>
  <si>
    <t>Schritt 2</t>
  </si>
  <si>
    <t>Eingabe der Daten</t>
  </si>
  <si>
    <t>Ermitteln der anteiligen Zeiten pro Leistungsbereich</t>
  </si>
  <si>
    <t>Ermitteln der Verteilung der Einsätze</t>
  </si>
  <si>
    <t>Schritt 4</t>
  </si>
  <si>
    <t>Abzug der Gemeinkosten</t>
  </si>
  <si>
    <t>Organisations- und Fahrt- und Wegezeiten</t>
  </si>
  <si>
    <t>Achten Sie bitte darauf, dass hier exakt 100% als Summe herauskommen</t>
  </si>
  <si>
    <t xml:space="preserve"> = Deckungsbeitrag II b</t>
  </si>
  <si>
    <t xml:space="preserve"> = Deckungsbeitrag II a</t>
  </si>
  <si>
    <t>minus Kosten aus Organisations- und Fahrt- und Wegezeiten</t>
  </si>
  <si>
    <t>Eingabe: Anteil der Einsätze bei allen Mitarbeitern</t>
  </si>
  <si>
    <t>Anteil Netto-Zeit [B] bei Pflegefachkräften</t>
  </si>
  <si>
    <t xml:space="preserve"> = f) Anteil der Einsätze bei allen Mitarbeitern</t>
  </si>
  <si>
    <t>j)</t>
  </si>
  <si>
    <t>m)</t>
  </si>
  <si>
    <t>n)</t>
  </si>
  <si>
    <t>Schritt 3a</t>
  </si>
  <si>
    <t>Schritt 3b</t>
  </si>
  <si>
    <t xml:space="preserve">x x x </t>
  </si>
  <si>
    <t>© 2003 - 2019 Thomas Sießegger [Hamburg, Berlin, LA]</t>
  </si>
  <si>
    <t>Aus der Finanzbuchhaltung lassen sich 
folgende Zahlen ableiten:</t>
  </si>
  <si>
    <t>Aus der BWA lassen sich 
folgende Zahlen ableiten:</t>
  </si>
  <si>
    <t>8)</t>
  </si>
  <si>
    <t>9)</t>
  </si>
  <si>
    <t>10)</t>
  </si>
  <si>
    <t>11)</t>
  </si>
  <si>
    <t>12)</t>
  </si>
  <si>
    <t>13)</t>
  </si>
  <si>
    <t>Erträge aus SGB XI</t>
  </si>
  <si>
    <t>Erträge aus SGB V</t>
  </si>
  <si>
    <t>Erträge aus Leistungen an Privatzahler</t>
  </si>
  <si>
    <t>= Gesamt-Betriebsergebnis</t>
  </si>
  <si>
    <t>1)</t>
  </si>
  <si>
    <t>2)</t>
  </si>
  <si>
    <t>3)</t>
  </si>
  <si>
    <t>4)</t>
  </si>
  <si>
    <t>5)</t>
  </si>
  <si>
    <t>6)</t>
  </si>
  <si>
    <t>7)</t>
  </si>
  <si>
    <t>Personalkosten Pflegefachkräfte</t>
  </si>
  <si>
    <t>sonstige Personalkosten*</t>
  </si>
  <si>
    <t>investive Sachkosten</t>
  </si>
  <si>
    <t>nicht-investive Sachkosten</t>
  </si>
  <si>
    <t>Verwaltungsgemeinkosten ("Sachkosten")</t>
  </si>
  <si>
    <t>= Gesamtkosten des Pflegedienstes</t>
  </si>
  <si>
    <t>= Gesamt-Erträge aus Leistungen</t>
  </si>
  <si>
    <t>Erträge aus SGB XII</t>
  </si>
  <si>
    <t>minus [ 3) bis 5) ] anhand Zeile g)</t>
  </si>
  <si>
    <t>minus 6) anhand Zeile g)</t>
  </si>
  <si>
    <t>Personalkosten Pflegekräfte [und andere]</t>
  </si>
  <si>
    <t>Anteil Netto-Zeit [B] bei Pflegekräften [und anderen]</t>
  </si>
  <si>
    <t>Dreistufige Deckungsbeitragsrechnung</t>
  </si>
  <si>
    <t>Muster-Pflegedienst Hintertupfingen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</si>
</sst>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\+\ #,##0\ &quot;€&quot;;[Red]\-\ #,##0\ &quot;€&quot;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i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dotted">
        <color theme="0" tint="-0.2499465926084170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dotted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thin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16" xfId="0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9" fontId="0" fillId="2" borderId="17" xfId="1" applyFont="1" applyFill="1" applyBorder="1" applyProtection="1">
      <protection locked="0"/>
    </xf>
    <xf numFmtId="9" fontId="0" fillId="2" borderId="18" xfId="1" applyFont="1" applyFill="1" applyBorder="1" applyProtection="1">
      <protection locked="0"/>
    </xf>
    <xf numFmtId="9" fontId="3" fillId="7" borderId="19" xfId="1" applyFont="1" applyFill="1" applyBorder="1"/>
    <xf numFmtId="0" fontId="0" fillId="3" borderId="3" xfId="0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9" fontId="0" fillId="2" borderId="1" xfId="1" applyFont="1" applyFill="1" applyBorder="1" applyProtection="1">
      <protection locked="0"/>
    </xf>
    <xf numFmtId="9" fontId="0" fillId="2" borderId="2" xfId="1" applyFont="1" applyFill="1" applyBorder="1" applyProtection="1">
      <protection locked="0"/>
    </xf>
    <xf numFmtId="9" fontId="3" fillId="7" borderId="8" xfId="1" applyFont="1" applyFill="1" applyBorder="1"/>
    <xf numFmtId="0" fontId="11" fillId="3" borderId="3" xfId="0" applyFont="1" applyFill="1" applyBorder="1" applyAlignment="1">
      <alignment horizontal="right"/>
    </xf>
    <xf numFmtId="165" fontId="2" fillId="3" borderId="1" xfId="0" applyNumberFormat="1" applyFont="1" applyFill="1" applyBorder="1"/>
    <xf numFmtId="165" fontId="2" fillId="3" borderId="2" xfId="0" applyNumberFormat="1" applyFont="1" applyFill="1" applyBorder="1"/>
    <xf numFmtId="165" fontId="3" fillId="3" borderId="8" xfId="0" applyNumberFormat="1" applyFont="1" applyFill="1" applyBorder="1"/>
    <xf numFmtId="0" fontId="4" fillId="3" borderId="0" xfId="0" applyFont="1" applyFill="1"/>
    <xf numFmtId="0" fontId="0" fillId="3" borderId="5" xfId="0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165" fontId="2" fillId="3" borderId="6" xfId="0" applyNumberFormat="1" applyFont="1" applyFill="1" applyBorder="1"/>
    <xf numFmtId="165" fontId="2" fillId="3" borderId="7" xfId="0" applyNumberFormat="1" applyFont="1" applyFill="1" applyBorder="1"/>
    <xf numFmtId="165" fontId="3" fillId="3" borderId="9" xfId="0" applyNumberFormat="1" applyFont="1" applyFill="1" applyBorder="1"/>
    <xf numFmtId="0" fontId="4" fillId="3" borderId="0" xfId="0" applyFont="1" applyFill="1" applyAlignment="1">
      <alignment horizontal="right"/>
    </xf>
    <xf numFmtId="0" fontId="4" fillId="8" borderId="23" xfId="0" applyFont="1" applyFill="1" applyBorder="1" applyAlignment="1">
      <alignment horizontal="right"/>
    </xf>
    <xf numFmtId="165" fontId="4" fillId="8" borderId="24" xfId="0" applyNumberFormat="1" applyFont="1" applyFill="1" applyBorder="1"/>
    <xf numFmtId="165" fontId="4" fillId="3" borderId="25" xfId="0" applyNumberFormat="1" applyFont="1" applyFill="1" applyBorder="1"/>
    <xf numFmtId="165" fontId="4" fillId="8" borderId="26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0" fontId="0" fillId="3" borderId="21" xfId="0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9" fontId="0" fillId="2" borderId="22" xfId="1" applyFont="1" applyFill="1" applyBorder="1" applyProtection="1">
      <protection locked="0"/>
    </xf>
    <xf numFmtId="9" fontId="3" fillId="7" borderId="13" xfId="1" applyFont="1" applyFill="1" applyBorder="1"/>
    <xf numFmtId="0" fontId="0" fillId="8" borderId="23" xfId="0" applyFill="1" applyBorder="1" applyAlignment="1">
      <alignment horizontal="right"/>
    </xf>
    <xf numFmtId="165" fontId="5" fillId="8" borderId="24" xfId="0" applyNumberFormat="1" applyFont="1" applyFill="1" applyBorder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165" fontId="2" fillId="3" borderId="10" xfId="0" applyNumberFormat="1" applyFont="1" applyFill="1" applyBorder="1"/>
    <xf numFmtId="165" fontId="3" fillId="3" borderId="11" xfId="0" applyNumberFormat="1" applyFont="1" applyFill="1" applyBorder="1"/>
    <xf numFmtId="0" fontId="9" fillId="5" borderId="0" xfId="0" quotePrefix="1" applyFont="1" applyFill="1" applyAlignment="1">
      <alignment horizontal="left" wrapText="1"/>
    </xf>
    <xf numFmtId="0" fontId="1" fillId="3" borderId="0" xfId="0" applyFont="1" applyFill="1" applyAlignment="1">
      <alignment horizontal="right"/>
    </xf>
    <xf numFmtId="9" fontId="0" fillId="3" borderId="22" xfId="1" applyFont="1" applyFill="1" applyBorder="1"/>
    <xf numFmtId="0" fontId="1" fillId="3" borderId="42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164" fontId="4" fillId="3" borderId="28" xfId="0" applyNumberFormat="1" applyFont="1" applyFill="1" applyBorder="1" applyAlignment="1">
      <alignment horizontal="right"/>
    </xf>
    <xf numFmtId="164" fontId="4" fillId="3" borderId="30" xfId="0" applyNumberFormat="1" applyFont="1" applyFill="1" applyBorder="1"/>
    <xf numFmtId="0" fontId="6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164" fontId="0" fillId="2" borderId="22" xfId="0" applyNumberFormat="1" applyFill="1" applyBorder="1" applyProtection="1">
      <protection locked="0"/>
    </xf>
    <xf numFmtId="164" fontId="1" fillId="5" borderId="33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6" fillId="5" borderId="0" xfId="0" applyFont="1" applyFill="1" applyAlignment="1">
      <alignment horizontal="center"/>
    </xf>
    <xf numFmtId="0" fontId="1" fillId="3" borderId="35" xfId="0" applyFont="1" applyFill="1" applyBorder="1" applyAlignment="1">
      <alignment horizontal="center"/>
    </xf>
    <xf numFmtId="164" fontId="1" fillId="3" borderId="35" xfId="0" applyNumberFormat="1" applyFont="1" applyFill="1" applyBorder="1" applyAlignment="1">
      <alignment horizontal="center"/>
    </xf>
    <xf numFmtId="164" fontId="4" fillId="3" borderId="1" xfId="0" applyNumberFormat="1" applyFont="1" applyFill="1" applyBorder="1"/>
    <xf numFmtId="164" fontId="1" fillId="5" borderId="2" xfId="0" applyNumberFormat="1" applyFont="1" applyFill="1" applyBorder="1" applyProtection="1">
      <protection locked="0"/>
    </xf>
    <xf numFmtId="164" fontId="4" fillId="3" borderId="35" xfId="0" applyNumberFormat="1" applyFont="1" applyFill="1" applyBorder="1" applyAlignment="1">
      <alignment horizontal="center"/>
    </xf>
    <xf numFmtId="164" fontId="4" fillId="5" borderId="33" xfId="0" applyNumberFormat="1" applyFont="1" applyFill="1" applyBorder="1"/>
    <xf numFmtId="165" fontId="4" fillId="3" borderId="1" xfId="0" applyNumberFormat="1" applyFont="1" applyFill="1" applyBorder="1"/>
    <xf numFmtId="0" fontId="13" fillId="3" borderId="43" xfId="0" applyFont="1" applyFill="1" applyBorder="1" applyAlignment="1">
      <alignment horizontal="left" vertical="center"/>
    </xf>
    <xf numFmtId="0" fontId="13" fillId="3" borderId="44" xfId="0" applyFont="1" applyFill="1" applyBorder="1" applyAlignment="1">
      <alignment horizontal="left" vertical="center"/>
    </xf>
    <xf numFmtId="0" fontId="13" fillId="3" borderId="45" xfId="0" applyFont="1" applyFill="1" applyBorder="1" applyAlignment="1">
      <alignment horizontal="left" vertical="center"/>
    </xf>
    <xf numFmtId="165" fontId="4" fillId="8" borderId="25" xfId="0" applyNumberFormat="1" applyFont="1" applyFill="1" applyBorder="1" applyAlignment="1">
      <alignment horizontal="right"/>
    </xf>
    <xf numFmtId="165" fontId="4" fillId="8" borderId="20" xfId="0" applyNumberFormat="1" applyFont="1" applyFill="1" applyBorder="1" applyAlignment="1">
      <alignment horizontal="right"/>
    </xf>
    <xf numFmtId="0" fontId="14" fillId="3" borderId="38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/>
    </xf>
    <xf numFmtId="164" fontId="4" fillId="3" borderId="40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right"/>
    </xf>
    <xf numFmtId="165" fontId="5" fillId="8" borderId="25" xfId="0" applyNumberFormat="1" applyFont="1" applyFill="1" applyBorder="1" applyAlignment="1">
      <alignment horizontal="right"/>
    </xf>
    <xf numFmtId="165" fontId="5" fillId="8" borderId="20" xfId="0" applyNumberFormat="1" applyFont="1" applyFill="1" applyBorder="1" applyAlignment="1">
      <alignment horizontal="right"/>
    </xf>
    <xf numFmtId="165" fontId="2" fillId="3" borderId="25" xfId="0" applyNumberFormat="1" applyFont="1" applyFill="1" applyBorder="1" applyAlignment="1">
      <alignment horizontal="right"/>
    </xf>
    <xf numFmtId="165" fontId="2" fillId="3" borderId="20" xfId="0" applyNumberFormat="1" applyFont="1" applyFill="1" applyBorder="1" applyAlignment="1">
      <alignment horizontal="right"/>
    </xf>
    <xf numFmtId="9" fontId="0" fillId="3" borderId="18" xfId="1" applyFont="1" applyFill="1" applyBorder="1" applyAlignment="1">
      <alignment horizontal="right"/>
    </xf>
    <xf numFmtId="9" fontId="0" fillId="3" borderId="14" xfId="1" applyFont="1" applyFill="1" applyBorder="1" applyAlignment="1">
      <alignment horizontal="right"/>
    </xf>
    <xf numFmtId="165" fontId="2" fillId="3" borderId="36" xfId="0" applyNumberFormat="1" applyFont="1" applyFill="1" applyBorder="1" applyAlignment="1">
      <alignment horizontal="right"/>
    </xf>
    <xf numFmtId="165" fontId="2" fillId="3" borderId="37" xfId="0" applyNumberFormat="1" applyFont="1" applyFill="1" applyBorder="1" applyAlignment="1">
      <alignment horizontal="right"/>
    </xf>
    <xf numFmtId="0" fontId="9" fillId="4" borderId="0" xfId="0" quotePrefix="1" applyFont="1" applyFill="1" applyAlignment="1">
      <alignment horizontal="left" wrapText="1"/>
    </xf>
    <xf numFmtId="0" fontId="8" fillId="4" borderId="0" xfId="0" quotePrefix="1" applyFont="1" applyFill="1" applyAlignment="1">
      <alignment horizontal="left" wrapText="1"/>
    </xf>
    <xf numFmtId="0" fontId="3" fillId="3" borderId="4" xfId="0" quotePrefix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0" fillId="3" borderId="7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1" fillId="3" borderId="5" xfId="0" applyFont="1" applyFill="1" applyBorder="1" applyAlignment="1">
      <alignment horizontal="right"/>
    </xf>
    <xf numFmtId="0" fontId="11" fillId="3" borderId="12" xfId="0" applyFont="1" applyFill="1" applyBorder="1" applyAlignment="1">
      <alignment horizontal="right"/>
    </xf>
    <xf numFmtId="9" fontId="0" fillId="2" borderId="18" xfId="1" applyFont="1" applyFill="1" applyBorder="1" applyAlignment="1" applyProtection="1">
      <alignment horizontal="center"/>
      <protection locked="0"/>
    </xf>
    <xf numFmtId="9" fontId="0" fillId="2" borderId="14" xfId="1" applyFont="1" applyFill="1" applyBorder="1" applyAlignment="1" applyProtection="1">
      <alignment horizontal="center"/>
      <protection locked="0"/>
    </xf>
    <xf numFmtId="9" fontId="0" fillId="2" borderId="2" xfId="1" applyFont="1" applyFill="1" applyBorder="1" applyAlignment="1" applyProtection="1">
      <alignment horizontal="center"/>
      <protection locked="0"/>
    </xf>
    <xf numFmtId="9" fontId="0" fillId="2" borderId="4" xfId="1" applyFont="1" applyFill="1" applyBorder="1" applyAlignment="1" applyProtection="1">
      <alignment horizontal="center"/>
      <protection locked="0"/>
    </xf>
    <xf numFmtId="165" fontId="2" fillId="3" borderId="2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9" fontId="0" fillId="2" borderId="18" xfId="1" applyFont="1" applyFill="1" applyBorder="1" applyAlignment="1" applyProtection="1">
      <alignment horizontal="right"/>
      <protection locked="0"/>
    </xf>
    <xf numFmtId="9" fontId="0" fillId="2" borderId="14" xfId="1" applyFont="1" applyFill="1" applyBorder="1" applyAlignment="1" applyProtection="1">
      <alignment horizontal="right"/>
      <protection locked="0"/>
    </xf>
    <xf numFmtId="0" fontId="8" fillId="2" borderId="43" xfId="0" applyFont="1" applyFill="1" applyBorder="1" applyAlignment="1" applyProtection="1">
      <alignment horizontal="left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0" fontId="8" fillId="2" borderId="45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right" vertical="center" wrapText="1"/>
    </xf>
    <xf numFmtId="0" fontId="5" fillId="3" borderId="32" xfId="0" applyFont="1" applyFill="1" applyBorder="1" applyAlignment="1">
      <alignment horizontal="right" vertical="center" wrapText="1"/>
    </xf>
    <xf numFmtId="0" fontId="13" fillId="4" borderId="43" xfId="0" applyFont="1" applyFill="1" applyBorder="1" applyAlignment="1" applyProtection="1">
      <alignment horizontal="left" vertical="center"/>
      <protection locked="0"/>
    </xf>
    <xf numFmtId="0" fontId="13" fillId="4" borderId="44" xfId="0" applyFont="1" applyFill="1" applyBorder="1" applyAlignment="1" applyProtection="1">
      <alignment horizontal="left" vertical="center"/>
      <protection locked="0"/>
    </xf>
    <xf numFmtId="0" fontId="13" fillId="4" borderId="45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>
      <alignment horizontal="right" vertic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32" xfId="0" applyFont="1" applyFill="1" applyBorder="1" applyAlignment="1">
      <alignment horizontal="right"/>
    </xf>
    <xf numFmtId="0" fontId="0" fillId="3" borderId="22" xfId="0" applyFill="1" applyBorder="1" applyAlignment="1">
      <alignment horizontal="right"/>
    </xf>
    <xf numFmtId="0" fontId="9" fillId="6" borderId="0" xfId="0" applyFont="1" applyFill="1" applyAlignment="1">
      <alignment horizontal="left" wrapText="1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</cellXfs>
  <cellStyles count="2">
    <cellStyle name="Prozent" xfId="1" builtinId="5"/>
    <cellStyle name="Standard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994603</xdr:colOff>
      <xdr:row>20</xdr:row>
      <xdr:rowOff>239568</xdr:rowOff>
    </xdr:from>
    <xdr:to>
      <xdr:col>14</xdr:col>
      <xdr:colOff>19892</xdr:colOff>
      <xdr:row>21</xdr:row>
      <xdr:rowOff>154658</xdr:rowOff>
    </xdr:to>
    <xdr:sp macro="" textlink="">
      <xdr:nvSpPr>
        <xdr:cNvPr id="3" name="Pfeil: nach links 2">
          <a:extLst>
            <a:ext uri="{FF2B5EF4-FFF2-40B4-BE49-F238E27FC236}">
              <a16:creationId xmlns:a16="http://schemas.microsoft.com/office/drawing/2014/main" id="{6F24172B-7663-41F9-9002-E057AC717807}"/>
            </a:ext>
          </a:extLst>
        </xdr:cNvPr>
        <xdr:cNvSpPr/>
      </xdr:nvSpPr>
      <xdr:spPr>
        <a:xfrm rot="19644699">
          <a:off x="8525126" y="3596409"/>
          <a:ext cx="171175" cy="169090"/>
        </a:xfrm>
        <a:prstGeom prst="lef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60612</xdr:colOff>
      <xdr:row>26</xdr:row>
      <xdr:rowOff>37523</xdr:rowOff>
    </xdr:from>
    <xdr:to>
      <xdr:col>11</xdr:col>
      <xdr:colOff>482022</xdr:colOff>
      <xdr:row>27</xdr:row>
      <xdr:rowOff>170296</xdr:rowOff>
    </xdr:to>
    <xdr:sp macro="" textlink="">
      <xdr:nvSpPr>
        <xdr:cNvPr id="4" name="Pfeil: gebogen 3">
          <a:extLst>
            <a:ext uri="{FF2B5EF4-FFF2-40B4-BE49-F238E27FC236}">
              <a16:creationId xmlns:a16="http://schemas.microsoft.com/office/drawing/2014/main" id="{8B09C343-4451-4D08-B18C-2BDD8C2D6F2F}"/>
            </a:ext>
          </a:extLst>
        </xdr:cNvPr>
        <xdr:cNvSpPr/>
      </xdr:nvSpPr>
      <xdr:spPr>
        <a:xfrm rot="10800000">
          <a:off x="7109112" y="4522932"/>
          <a:ext cx="421410" cy="297296"/>
        </a:xfrm>
        <a:prstGeom prst="bent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994603</xdr:colOff>
      <xdr:row>20</xdr:row>
      <xdr:rowOff>239568</xdr:rowOff>
    </xdr:from>
    <xdr:to>
      <xdr:col>14</xdr:col>
      <xdr:colOff>19892</xdr:colOff>
      <xdr:row>21</xdr:row>
      <xdr:rowOff>154658</xdr:rowOff>
    </xdr:to>
    <xdr:sp macro="" textlink="">
      <xdr:nvSpPr>
        <xdr:cNvPr id="2" name="Pfeil: nach links 1">
          <a:extLst>
            <a:ext uri="{FF2B5EF4-FFF2-40B4-BE49-F238E27FC236}">
              <a16:creationId xmlns:a16="http://schemas.microsoft.com/office/drawing/2014/main" id="{7573E104-BBDB-4FB1-82EB-937B9BD9B633}"/>
            </a:ext>
          </a:extLst>
        </xdr:cNvPr>
        <xdr:cNvSpPr/>
      </xdr:nvSpPr>
      <xdr:spPr>
        <a:xfrm rot="19644699">
          <a:off x="8874953" y="3789218"/>
          <a:ext cx="171464" cy="169090"/>
        </a:xfrm>
        <a:prstGeom prst="lef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60612</xdr:colOff>
      <xdr:row>26</xdr:row>
      <xdr:rowOff>37523</xdr:rowOff>
    </xdr:from>
    <xdr:to>
      <xdr:col>11</xdr:col>
      <xdr:colOff>482022</xdr:colOff>
      <xdr:row>27</xdr:row>
      <xdr:rowOff>170296</xdr:rowOff>
    </xdr:to>
    <xdr:sp macro="" textlink="">
      <xdr:nvSpPr>
        <xdr:cNvPr id="3" name="Pfeil: gebogen 2">
          <a:extLst>
            <a:ext uri="{FF2B5EF4-FFF2-40B4-BE49-F238E27FC236}">
              <a16:creationId xmlns:a16="http://schemas.microsoft.com/office/drawing/2014/main" id="{D6119E67-70DD-4037-B7C2-BB6C98092BBC}"/>
            </a:ext>
          </a:extLst>
        </xdr:cNvPr>
        <xdr:cNvSpPr/>
      </xdr:nvSpPr>
      <xdr:spPr>
        <a:xfrm rot="10800000">
          <a:off x="7055137" y="4831773"/>
          <a:ext cx="421410" cy="323273"/>
        </a:xfrm>
        <a:prstGeom prst="bent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6"/>
  <sheetViews>
    <sheetView zoomScale="115" zoomScaleNormal="115" workbookViewId="0">
      <selection activeCell="P11" sqref="P11"/>
    </sheetView>
  </sheetViews>
  <sheetFormatPr baseColWidth="10" defaultColWidth="11.46484375" defaultRowHeight="12.75" x14ac:dyDescent="0.35"/>
  <cols>
    <col min="1" max="1" width="1.73046875" style="1" customWidth="1"/>
    <col min="2" max="2" width="4.265625" style="1" customWidth="1"/>
    <col min="3" max="3" width="13.6640625" style="1" customWidth="1"/>
    <col min="4" max="4" width="3.6640625" style="1" customWidth="1"/>
    <col min="5" max="8" width="12.6640625" style="1" customWidth="1"/>
    <col min="9" max="9" width="3.6640625" style="10" customWidth="1"/>
    <col min="10" max="10" width="9.6640625" style="1" customWidth="1"/>
    <col min="11" max="12" width="12.6640625" style="1" customWidth="1"/>
    <col min="13" max="13" width="14.6640625" style="1" customWidth="1"/>
    <col min="14" max="14" width="1.73046875" style="1" customWidth="1"/>
    <col min="15" max="16" width="11.6640625" style="1" customWidth="1"/>
    <col min="17" max="17" width="12.73046875" style="1" customWidth="1"/>
    <col min="18" max="16384" width="11.46484375" style="1"/>
  </cols>
  <sheetData>
    <row r="2" spans="2:17" ht="20.65" x14ac:dyDescent="0.35">
      <c r="B2" s="73" t="s">
        <v>77</v>
      </c>
      <c r="C2" s="74"/>
      <c r="D2" s="74"/>
      <c r="E2" s="74"/>
      <c r="F2" s="74"/>
      <c r="G2" s="75"/>
      <c r="H2" s="117" t="s">
        <v>78</v>
      </c>
      <c r="I2" s="118"/>
      <c r="J2" s="118"/>
      <c r="K2" s="118"/>
      <c r="L2" s="118"/>
      <c r="M2" s="118"/>
      <c r="N2" s="118"/>
      <c r="O2" s="119"/>
    </row>
    <row r="3" spans="2:17" ht="20.65" x14ac:dyDescent="0.3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7" ht="11.75" customHeight="1" x14ac:dyDescent="0.35">
      <c r="B4" s="4"/>
      <c r="C4" s="4"/>
      <c r="D4" s="4"/>
      <c r="E4" s="4"/>
      <c r="F4" s="4"/>
      <c r="G4" s="4"/>
      <c r="H4" s="4"/>
      <c r="I4" s="9"/>
      <c r="J4" s="4"/>
      <c r="K4" s="4"/>
      <c r="L4" s="4"/>
      <c r="M4" s="4"/>
      <c r="N4" s="4"/>
      <c r="O4" s="3"/>
      <c r="P4" s="3"/>
      <c r="Q4" s="3"/>
    </row>
    <row r="5" spans="2:17" x14ac:dyDescent="0.35">
      <c r="B5" s="2"/>
      <c r="C5" s="2"/>
      <c r="D5" s="108" t="s">
        <v>21</v>
      </c>
      <c r="E5" s="109"/>
      <c r="F5" s="109"/>
      <c r="G5" s="109"/>
      <c r="H5" s="110"/>
      <c r="I5" s="8"/>
      <c r="J5" s="2"/>
      <c r="K5" s="2"/>
      <c r="L5" s="2"/>
      <c r="M5" s="2"/>
      <c r="N5" s="2"/>
      <c r="O5" s="3"/>
      <c r="P5" s="3"/>
      <c r="Q5" s="3"/>
    </row>
    <row r="6" spans="2:17" x14ac:dyDescent="0.35">
      <c r="B6" s="2"/>
      <c r="H6" s="2"/>
      <c r="I6" s="8"/>
      <c r="J6" s="2"/>
      <c r="K6" s="2"/>
      <c r="L6" s="2"/>
      <c r="M6" s="2"/>
      <c r="N6" s="2"/>
      <c r="O6" s="3"/>
      <c r="P6" s="3"/>
      <c r="Q6" s="3"/>
    </row>
    <row r="7" spans="2:17" x14ac:dyDescent="0.35">
      <c r="B7" s="4"/>
      <c r="C7" s="4"/>
      <c r="D7" s="4"/>
      <c r="E7" s="4"/>
      <c r="F7" s="4"/>
      <c r="G7" s="4"/>
      <c r="H7" s="4"/>
      <c r="I7" s="9"/>
      <c r="J7" s="4"/>
      <c r="K7" s="4"/>
      <c r="L7" s="4"/>
      <c r="M7" s="4"/>
      <c r="N7" s="4"/>
      <c r="O7" s="3"/>
      <c r="P7" s="3"/>
      <c r="Q7" s="3"/>
    </row>
    <row r="8" spans="2:17" ht="18" customHeight="1" x14ac:dyDescent="0.35">
      <c r="B8" s="5"/>
      <c r="D8" s="111" t="s">
        <v>47</v>
      </c>
      <c r="E8" s="112"/>
      <c r="F8" s="112"/>
      <c r="G8" s="112"/>
      <c r="H8" s="113"/>
      <c r="I8" s="111" t="s">
        <v>46</v>
      </c>
      <c r="J8" s="112"/>
      <c r="K8" s="112"/>
      <c r="L8" s="112"/>
      <c r="M8" s="113"/>
      <c r="N8" s="5"/>
    </row>
    <row r="9" spans="2:17" ht="17.25" x14ac:dyDescent="0.35">
      <c r="B9" s="5"/>
      <c r="D9" s="114"/>
      <c r="E9" s="115"/>
      <c r="F9" s="115"/>
      <c r="G9" s="115"/>
      <c r="H9" s="116"/>
      <c r="I9" s="114"/>
      <c r="J9" s="115"/>
      <c r="K9" s="115"/>
      <c r="L9" s="115"/>
      <c r="M9" s="116"/>
      <c r="N9" s="5"/>
    </row>
    <row r="10" spans="2:17" s="12" customFormat="1" ht="14.2" customHeight="1" x14ac:dyDescent="0.45">
      <c r="B10" s="59"/>
      <c r="C10" s="121"/>
      <c r="D10" s="61" t="s">
        <v>58</v>
      </c>
      <c r="E10" s="123" t="s">
        <v>65</v>
      </c>
      <c r="F10" s="124"/>
      <c r="G10" s="124"/>
      <c r="H10" s="62">
        <v>325000</v>
      </c>
      <c r="I10" s="63" t="s">
        <v>48</v>
      </c>
      <c r="J10" s="94" t="s">
        <v>54</v>
      </c>
      <c r="K10" s="95"/>
      <c r="L10" s="95"/>
      <c r="M10" s="64">
        <v>400000</v>
      </c>
      <c r="N10" s="65"/>
      <c r="O10" s="91" t="s">
        <v>26</v>
      </c>
    </row>
    <row r="11" spans="2:17" s="12" customFormat="1" ht="14.2" customHeight="1" x14ac:dyDescent="0.45">
      <c r="B11" s="59"/>
      <c r="C11" s="122"/>
      <c r="D11" s="66" t="s">
        <v>59</v>
      </c>
      <c r="E11" s="94" t="s">
        <v>75</v>
      </c>
      <c r="F11" s="95"/>
      <c r="G11" s="95"/>
      <c r="H11" s="64">
        <v>225000</v>
      </c>
      <c r="I11" s="63" t="s">
        <v>49</v>
      </c>
      <c r="J11" s="94" t="s">
        <v>55</v>
      </c>
      <c r="K11" s="95"/>
      <c r="L11" s="95"/>
      <c r="M11" s="64">
        <v>240000</v>
      </c>
      <c r="N11" s="65"/>
      <c r="O11" s="91"/>
    </row>
    <row r="12" spans="2:17" s="12" customFormat="1" ht="14.2" customHeight="1" x14ac:dyDescent="0.45">
      <c r="B12" s="59"/>
      <c r="C12" s="121"/>
      <c r="D12" s="67" t="s">
        <v>60</v>
      </c>
      <c r="E12" s="94" t="s">
        <v>66</v>
      </c>
      <c r="F12" s="95"/>
      <c r="G12" s="95"/>
      <c r="H12" s="64">
        <v>90000</v>
      </c>
      <c r="I12" s="63" t="s">
        <v>50</v>
      </c>
      <c r="J12" s="94" t="s">
        <v>72</v>
      </c>
      <c r="K12" s="95"/>
      <c r="L12" s="95"/>
      <c r="M12" s="64">
        <v>110000</v>
      </c>
      <c r="N12" s="65"/>
      <c r="O12" s="91"/>
    </row>
    <row r="13" spans="2:17" s="12" customFormat="1" ht="14.2" customHeight="1" x14ac:dyDescent="0.45">
      <c r="B13" s="59"/>
      <c r="C13" s="122"/>
      <c r="D13" s="66" t="s">
        <v>61</v>
      </c>
      <c r="E13" s="94" t="s">
        <v>67</v>
      </c>
      <c r="F13" s="95"/>
      <c r="G13" s="95"/>
      <c r="H13" s="64">
        <v>50000</v>
      </c>
      <c r="I13" s="63" t="s">
        <v>51</v>
      </c>
      <c r="J13" s="94" t="s">
        <v>56</v>
      </c>
      <c r="K13" s="95"/>
      <c r="L13" s="95"/>
      <c r="M13" s="64">
        <v>40000</v>
      </c>
      <c r="N13" s="65"/>
      <c r="O13" s="91"/>
    </row>
    <row r="14" spans="2:17" s="12" customFormat="1" ht="14.2" customHeight="1" x14ac:dyDescent="0.45">
      <c r="B14" s="59"/>
      <c r="C14" s="122"/>
      <c r="D14" s="66" t="s">
        <v>62</v>
      </c>
      <c r="E14" s="94" t="s">
        <v>68</v>
      </c>
      <c r="F14" s="95"/>
      <c r="G14" s="95"/>
      <c r="H14" s="64">
        <v>40000</v>
      </c>
      <c r="I14" s="63" t="s">
        <v>52</v>
      </c>
      <c r="J14" s="92" t="s">
        <v>71</v>
      </c>
      <c r="K14" s="93"/>
      <c r="L14" s="93"/>
      <c r="M14" s="68">
        <f>SUM(M10:M13)</f>
        <v>790000</v>
      </c>
      <c r="N14" s="65"/>
      <c r="O14" s="91"/>
    </row>
    <row r="15" spans="2:17" s="12" customFormat="1" ht="14.2" customHeight="1" x14ac:dyDescent="0.45">
      <c r="B15" s="59"/>
      <c r="C15" s="60"/>
      <c r="D15" s="67" t="s">
        <v>63</v>
      </c>
      <c r="E15" s="94" t="s">
        <v>69</v>
      </c>
      <c r="F15" s="95"/>
      <c r="G15" s="95"/>
      <c r="H15" s="64">
        <v>60000</v>
      </c>
      <c r="I15" s="69"/>
      <c r="J15" s="126"/>
      <c r="K15" s="126"/>
      <c r="L15" s="126"/>
      <c r="M15" s="127"/>
      <c r="N15" s="65"/>
      <c r="O15" s="91"/>
    </row>
    <row r="16" spans="2:17" s="12" customFormat="1" ht="14.2" customHeight="1" x14ac:dyDescent="0.45">
      <c r="B16" s="59"/>
      <c r="C16" s="60"/>
      <c r="D16" s="70" t="s">
        <v>64</v>
      </c>
      <c r="E16" s="92" t="s">
        <v>70</v>
      </c>
      <c r="F16" s="93"/>
      <c r="G16" s="93"/>
      <c r="H16" s="68">
        <f>SUM(H10:H15)</f>
        <v>790000</v>
      </c>
      <c r="I16" s="71" t="s">
        <v>53</v>
      </c>
      <c r="J16" s="92" t="s">
        <v>57</v>
      </c>
      <c r="K16" s="93"/>
      <c r="L16" s="93"/>
      <c r="M16" s="72">
        <f>M14-H16</f>
        <v>0</v>
      </c>
      <c r="N16" s="59"/>
      <c r="O16" s="39" t="s">
        <v>24</v>
      </c>
      <c r="P16" s="40" t="s">
        <v>23</v>
      </c>
    </row>
    <row r="17" spans="1:16" ht="14.2" customHeight="1" x14ac:dyDescent="0.35">
      <c r="B17" s="5"/>
      <c r="E17" s="120" t="s">
        <v>8</v>
      </c>
      <c r="F17" s="120"/>
      <c r="G17" s="120"/>
      <c r="N17" s="5"/>
      <c r="O17" s="6"/>
    </row>
    <row r="19" spans="1:16" x14ac:dyDescent="0.35">
      <c r="O19" s="125" t="s">
        <v>32</v>
      </c>
    </row>
    <row r="20" spans="1:16" s="12" customFormat="1" ht="20" customHeight="1" x14ac:dyDescent="0.4">
      <c r="A20" s="28"/>
      <c r="B20" s="28"/>
      <c r="G20" s="55" t="s">
        <v>0</v>
      </c>
      <c r="H20" s="55" t="s">
        <v>1</v>
      </c>
      <c r="I20" s="78" t="s">
        <v>22</v>
      </c>
      <c r="J20" s="79"/>
      <c r="K20" s="55" t="s">
        <v>2</v>
      </c>
      <c r="L20" s="96" t="s">
        <v>31</v>
      </c>
      <c r="M20" s="56" t="s">
        <v>4</v>
      </c>
      <c r="O20" s="125"/>
    </row>
    <row r="21" spans="1:16" s="12" customFormat="1" ht="20" customHeight="1" thickBot="1" x14ac:dyDescent="0.45">
      <c r="B21" s="13" t="s">
        <v>9</v>
      </c>
      <c r="C21" s="34"/>
      <c r="D21" s="34"/>
      <c r="E21" s="34"/>
      <c r="F21" s="34" t="s">
        <v>3</v>
      </c>
      <c r="G21" s="57">
        <f>M10</f>
        <v>400000</v>
      </c>
      <c r="H21" s="57">
        <f>M11</f>
        <v>240000</v>
      </c>
      <c r="I21" s="80">
        <f>M12</f>
        <v>110000</v>
      </c>
      <c r="J21" s="81"/>
      <c r="K21" s="57">
        <f>M13</f>
        <v>40000</v>
      </c>
      <c r="L21" s="97"/>
      <c r="M21" s="58">
        <f>SUM(G21:K21)</f>
        <v>790000</v>
      </c>
      <c r="N21" s="28"/>
      <c r="O21" s="125"/>
      <c r="P21" s="28"/>
    </row>
    <row r="22" spans="1:16" s="12" customFormat="1" ht="15" customHeight="1" x14ac:dyDescent="0.35">
      <c r="B22" s="13" t="s">
        <v>10</v>
      </c>
      <c r="C22" s="14"/>
      <c r="D22" s="14"/>
      <c r="E22" s="14"/>
      <c r="F22" s="15" t="s">
        <v>37</v>
      </c>
      <c r="G22" s="16">
        <v>0.37</v>
      </c>
      <c r="H22" s="16">
        <v>0.24</v>
      </c>
      <c r="I22" s="100">
        <v>0.12</v>
      </c>
      <c r="J22" s="101"/>
      <c r="K22" s="16">
        <v>0.1</v>
      </c>
      <c r="L22" s="17">
        <v>0.17</v>
      </c>
      <c r="M22" s="18">
        <f>SUM(G22:L22)</f>
        <v>1</v>
      </c>
      <c r="O22" s="90" t="s">
        <v>27</v>
      </c>
    </row>
    <row r="23" spans="1:16" s="12" customFormat="1" ht="15" customHeight="1" x14ac:dyDescent="0.35">
      <c r="B23" s="13" t="s">
        <v>11</v>
      </c>
      <c r="C23" s="19"/>
      <c r="D23" s="19"/>
      <c r="E23" s="19"/>
      <c r="F23" s="20" t="s">
        <v>76</v>
      </c>
      <c r="G23" s="21">
        <v>0.56000000000000005</v>
      </c>
      <c r="H23" s="21">
        <v>0.05</v>
      </c>
      <c r="I23" s="102">
        <v>7.0000000000000007E-2</v>
      </c>
      <c r="J23" s="103"/>
      <c r="K23" s="21">
        <v>0.09</v>
      </c>
      <c r="L23" s="22">
        <v>0.23</v>
      </c>
      <c r="M23" s="23">
        <f>SUM(G23:L23)</f>
        <v>1.0000000000000002</v>
      </c>
      <c r="O23" s="90"/>
    </row>
    <row r="24" spans="1:16" s="12" customFormat="1" ht="15" customHeight="1" x14ac:dyDescent="0.4">
      <c r="B24" s="13" t="s">
        <v>12</v>
      </c>
      <c r="C24" s="19"/>
      <c r="D24" s="19"/>
      <c r="E24" s="19"/>
      <c r="F24" s="24" t="s">
        <v>5</v>
      </c>
      <c r="G24" s="25">
        <f>-G22*$H$10</f>
        <v>-120250</v>
      </c>
      <c r="H24" s="25">
        <f>-H22*$H$10</f>
        <v>-78000</v>
      </c>
      <c r="I24" s="104">
        <f>-I22*$H$10</f>
        <v>-39000</v>
      </c>
      <c r="J24" s="105"/>
      <c r="K24" s="25">
        <f>-K22*$H$10</f>
        <v>-32500</v>
      </c>
      <c r="L24" s="26">
        <f>-L22*$H$10</f>
        <v>-55250.000000000007</v>
      </c>
      <c r="M24" s="27">
        <f>SUM(G24:K24)</f>
        <v>-269750</v>
      </c>
      <c r="O24" s="90"/>
    </row>
    <row r="25" spans="1:16" s="12" customFormat="1" ht="15" customHeight="1" thickBot="1" x14ac:dyDescent="0.45">
      <c r="A25" s="28"/>
      <c r="B25" s="13" t="s">
        <v>13</v>
      </c>
      <c r="C25" s="29"/>
      <c r="D25" s="29"/>
      <c r="E25" s="29"/>
      <c r="F25" s="30" t="s">
        <v>6</v>
      </c>
      <c r="G25" s="31">
        <f>-G23*$H$11</f>
        <v>-126000.00000000001</v>
      </c>
      <c r="H25" s="31">
        <f>-H23*$H$11</f>
        <v>-11250</v>
      </c>
      <c r="I25" s="88">
        <f>-I23*$H$11</f>
        <v>-15750.000000000002</v>
      </c>
      <c r="J25" s="89"/>
      <c r="K25" s="31">
        <f>-K23*$H$11</f>
        <v>-20250</v>
      </c>
      <c r="L25" s="32">
        <f>-L23*$H$11</f>
        <v>-51750</v>
      </c>
      <c r="M25" s="33">
        <f>SUM(G25:K25)</f>
        <v>-173250</v>
      </c>
    </row>
    <row r="26" spans="1:16" s="12" customFormat="1" ht="18" customHeight="1" thickBot="1" x14ac:dyDescent="0.45">
      <c r="B26" s="34" t="s">
        <v>14</v>
      </c>
      <c r="C26" s="35"/>
      <c r="D26" s="35"/>
      <c r="E26" s="35"/>
      <c r="F26" s="35" t="s">
        <v>7</v>
      </c>
      <c r="G26" s="36">
        <f t="shared" ref="G26:M26" si="0">G21+G24+G25</f>
        <v>153750</v>
      </c>
      <c r="H26" s="36">
        <f t="shared" si="0"/>
        <v>150750</v>
      </c>
      <c r="I26" s="76">
        <f>I21+I24+I25</f>
        <v>55250</v>
      </c>
      <c r="J26" s="77"/>
      <c r="K26" s="36">
        <f t="shared" si="0"/>
        <v>-12750</v>
      </c>
      <c r="L26" s="37">
        <f t="shared" si="0"/>
        <v>-107000</v>
      </c>
      <c r="M26" s="38">
        <f t="shared" si="0"/>
        <v>347000</v>
      </c>
      <c r="N26" s="28"/>
      <c r="O26" s="39" t="s">
        <v>24</v>
      </c>
      <c r="P26" s="40" t="s">
        <v>25</v>
      </c>
    </row>
    <row r="27" spans="1:16" s="12" customFormat="1" ht="15" customHeight="1" x14ac:dyDescent="0.35">
      <c r="B27" s="13" t="s">
        <v>15</v>
      </c>
      <c r="C27" s="41"/>
      <c r="D27" s="41"/>
      <c r="E27" s="41"/>
      <c r="F27" s="42" t="s">
        <v>36</v>
      </c>
      <c r="G27" s="43">
        <v>0.2</v>
      </c>
      <c r="H27" s="43">
        <v>0.64</v>
      </c>
      <c r="I27" s="106">
        <v>0.09</v>
      </c>
      <c r="J27" s="107"/>
      <c r="K27" s="43">
        <v>7.0000000000000007E-2</v>
      </c>
      <c r="M27" s="44">
        <f>SUM(G27:K27)</f>
        <v>1</v>
      </c>
      <c r="O27" s="90" t="s">
        <v>28</v>
      </c>
    </row>
    <row r="28" spans="1:16" s="12" customFormat="1" ht="15" customHeight="1" thickBot="1" x14ac:dyDescent="0.45">
      <c r="B28" s="13" t="s">
        <v>16</v>
      </c>
      <c r="C28" s="98" t="s">
        <v>35</v>
      </c>
      <c r="D28" s="98"/>
      <c r="E28" s="98"/>
      <c r="F28" s="99"/>
      <c r="G28" s="31">
        <f>G27*$L$26</f>
        <v>-21400</v>
      </c>
      <c r="H28" s="31">
        <f t="shared" ref="H28:K28" si="1">H27*$L$26</f>
        <v>-68480</v>
      </c>
      <c r="I28" s="88">
        <f>I27*$L$26</f>
        <v>-9630</v>
      </c>
      <c r="J28" s="89"/>
      <c r="K28" s="31">
        <f t="shared" si="1"/>
        <v>-7490.0000000000009</v>
      </c>
      <c r="M28" s="33">
        <f>SUM(G28:K28)</f>
        <v>-107000</v>
      </c>
      <c r="O28" s="90"/>
    </row>
    <row r="29" spans="1:16" s="12" customFormat="1" ht="18" customHeight="1" thickBot="1" x14ac:dyDescent="0.45">
      <c r="B29" s="34" t="s">
        <v>17</v>
      </c>
      <c r="C29" s="45"/>
      <c r="D29" s="45"/>
      <c r="E29" s="45"/>
      <c r="F29" s="35" t="s">
        <v>34</v>
      </c>
      <c r="G29" s="46">
        <f>G26+G28</f>
        <v>132350</v>
      </c>
      <c r="H29" s="46">
        <f t="shared" ref="H29:K29" si="2">H26+H28</f>
        <v>82270</v>
      </c>
      <c r="I29" s="82">
        <f>I26+I28</f>
        <v>45620</v>
      </c>
      <c r="J29" s="83"/>
      <c r="K29" s="46">
        <f t="shared" si="2"/>
        <v>-20240</v>
      </c>
      <c r="L29" s="47" t="s">
        <v>44</v>
      </c>
      <c r="M29" s="38">
        <f>M26+M28</f>
        <v>240000</v>
      </c>
      <c r="O29" s="39" t="s">
        <v>24</v>
      </c>
      <c r="P29" s="40" t="s">
        <v>42</v>
      </c>
    </row>
    <row r="30" spans="1:16" s="12" customFormat="1" ht="15" customHeight="1" thickBot="1" x14ac:dyDescent="0.45">
      <c r="B30" s="34" t="s">
        <v>39</v>
      </c>
      <c r="C30" s="13"/>
      <c r="D30" s="13"/>
      <c r="E30" s="13"/>
      <c r="F30" s="48" t="s">
        <v>73</v>
      </c>
      <c r="G30" s="49">
        <f>-G27*SUM($H$12:$H$14)</f>
        <v>-36000</v>
      </c>
      <c r="H30" s="49">
        <f>-H27*SUM($H$12:$H$14)</f>
        <v>-115200</v>
      </c>
      <c r="I30" s="84">
        <f>-I27*SUM($H$12:$H$14)</f>
        <v>-16200</v>
      </c>
      <c r="J30" s="85"/>
      <c r="K30" s="49">
        <f>-K27*SUM($H$12:$H$14)</f>
        <v>-12600.000000000002</v>
      </c>
      <c r="L30" s="47" t="s">
        <v>44</v>
      </c>
      <c r="M30" s="50">
        <f>SUM(G30:K30)</f>
        <v>-180000</v>
      </c>
      <c r="O30" s="51"/>
    </row>
    <row r="31" spans="1:16" s="12" customFormat="1" ht="18" customHeight="1" thickBot="1" x14ac:dyDescent="0.45">
      <c r="B31" s="52" t="s">
        <v>18</v>
      </c>
      <c r="C31" s="35"/>
      <c r="D31" s="35"/>
      <c r="E31" s="35"/>
      <c r="F31" s="35" t="s">
        <v>33</v>
      </c>
      <c r="G31" s="36">
        <f>G26+G30</f>
        <v>117750</v>
      </c>
      <c r="H31" s="36">
        <f>H26+H30</f>
        <v>35550</v>
      </c>
      <c r="I31" s="76">
        <f>I26+I30</f>
        <v>39050</v>
      </c>
      <c r="J31" s="77"/>
      <c r="K31" s="36">
        <f>K26+K30</f>
        <v>-25350</v>
      </c>
      <c r="L31" s="47" t="s">
        <v>44</v>
      </c>
      <c r="M31" s="38">
        <f>M29+M30</f>
        <v>60000</v>
      </c>
      <c r="O31" s="39" t="s">
        <v>24</v>
      </c>
      <c r="P31" s="40" t="s">
        <v>43</v>
      </c>
    </row>
    <row r="32" spans="1:16" s="12" customFormat="1" ht="15" customHeight="1" x14ac:dyDescent="0.35">
      <c r="B32" s="52" t="s">
        <v>19</v>
      </c>
      <c r="C32" s="41"/>
      <c r="D32" s="41"/>
      <c r="E32" s="41"/>
      <c r="F32" s="42" t="s">
        <v>38</v>
      </c>
      <c r="G32" s="53">
        <f>G27</f>
        <v>0.2</v>
      </c>
      <c r="H32" s="53">
        <f>H27</f>
        <v>0.64</v>
      </c>
      <c r="I32" s="86">
        <f>I27</f>
        <v>0.09</v>
      </c>
      <c r="J32" s="87"/>
      <c r="K32" s="53">
        <f>K27</f>
        <v>7.0000000000000007E-2</v>
      </c>
      <c r="L32" s="47" t="s">
        <v>44</v>
      </c>
      <c r="M32" s="44">
        <f>SUM(G32:K32)</f>
        <v>1</v>
      </c>
      <c r="O32" s="90" t="s">
        <v>30</v>
      </c>
    </row>
    <row r="33" spans="2:16" s="12" customFormat="1" ht="15" customHeight="1" thickBot="1" x14ac:dyDescent="0.45">
      <c r="B33" s="52" t="s">
        <v>40</v>
      </c>
      <c r="C33" s="29"/>
      <c r="D33" s="29"/>
      <c r="E33" s="29"/>
      <c r="F33" s="30" t="s">
        <v>74</v>
      </c>
      <c r="G33" s="31">
        <f>-G27*$H$15</f>
        <v>-12000</v>
      </c>
      <c r="H33" s="31">
        <f>-H27*$H$15</f>
        <v>-38400</v>
      </c>
      <c r="I33" s="88">
        <f>-I27*$H$15</f>
        <v>-5400</v>
      </c>
      <c r="J33" s="89"/>
      <c r="K33" s="31">
        <f>-K27*$H$15</f>
        <v>-4200</v>
      </c>
      <c r="L33" s="47" t="s">
        <v>44</v>
      </c>
      <c r="M33" s="33">
        <f>SUM(G33:K33)</f>
        <v>-60000</v>
      </c>
      <c r="O33" s="90"/>
    </row>
    <row r="34" spans="2:16" s="12" customFormat="1" ht="18" customHeight="1" thickBot="1" x14ac:dyDescent="0.45">
      <c r="B34" s="34" t="s">
        <v>41</v>
      </c>
      <c r="C34" s="35"/>
      <c r="D34" s="35"/>
      <c r="E34" s="35"/>
      <c r="F34" s="35" t="s">
        <v>20</v>
      </c>
      <c r="G34" s="36">
        <f>G31+G33</f>
        <v>105750</v>
      </c>
      <c r="H34" s="36">
        <f>H31+H33</f>
        <v>-2850</v>
      </c>
      <c r="I34" s="76">
        <f>I31+I33</f>
        <v>33650</v>
      </c>
      <c r="J34" s="77"/>
      <c r="K34" s="36">
        <f>K31+K33</f>
        <v>-29550</v>
      </c>
      <c r="L34" s="54" t="s">
        <v>44</v>
      </c>
      <c r="M34" s="38">
        <f>M31+M33</f>
        <v>0</v>
      </c>
      <c r="O34" s="39" t="s">
        <v>24</v>
      </c>
      <c r="P34" s="40" t="s">
        <v>29</v>
      </c>
    </row>
    <row r="36" spans="2:16" x14ac:dyDescent="0.35">
      <c r="C36" s="11" t="s">
        <v>45</v>
      </c>
      <c r="D36" s="3"/>
    </row>
  </sheetData>
  <sheetProtection sheet="1" objects="1" scenarios="1"/>
  <mergeCells count="43">
    <mergeCell ref="O19:O21"/>
    <mergeCell ref="J15:M15"/>
    <mergeCell ref="J10:L10"/>
    <mergeCell ref="J11:L11"/>
    <mergeCell ref="J12:L12"/>
    <mergeCell ref="J14:L14"/>
    <mergeCell ref="E17:G17"/>
    <mergeCell ref="C10:C11"/>
    <mergeCell ref="C12:C14"/>
    <mergeCell ref="E10:G10"/>
    <mergeCell ref="E11:G11"/>
    <mergeCell ref="E12:G12"/>
    <mergeCell ref="E13:G13"/>
    <mergeCell ref="E14:G14"/>
    <mergeCell ref="D5:H5"/>
    <mergeCell ref="I8:M9"/>
    <mergeCell ref="D8:H9"/>
    <mergeCell ref="E15:G15"/>
    <mergeCell ref="H2:O2"/>
    <mergeCell ref="O22:O24"/>
    <mergeCell ref="O10:O15"/>
    <mergeCell ref="O27:O28"/>
    <mergeCell ref="O32:O33"/>
    <mergeCell ref="E16:G16"/>
    <mergeCell ref="J16:L16"/>
    <mergeCell ref="J13:L13"/>
    <mergeCell ref="L20:L21"/>
    <mergeCell ref="C28:F28"/>
    <mergeCell ref="I22:J22"/>
    <mergeCell ref="I23:J23"/>
    <mergeCell ref="I24:J24"/>
    <mergeCell ref="I25:J25"/>
    <mergeCell ref="I26:J26"/>
    <mergeCell ref="I27:J27"/>
    <mergeCell ref="I28:J28"/>
    <mergeCell ref="I34:J34"/>
    <mergeCell ref="I20:J20"/>
    <mergeCell ref="I21:J21"/>
    <mergeCell ref="I29:J29"/>
    <mergeCell ref="I30:J30"/>
    <mergeCell ref="I31:J31"/>
    <mergeCell ref="I32:J32"/>
    <mergeCell ref="I33:J33"/>
  </mergeCells>
  <phoneticPr fontId="0" type="noConversion"/>
  <conditionalFormatting sqref="M22:M23">
    <cfRule type="cellIs" dxfId="5" priority="3" operator="equal">
      <formula>1</formula>
    </cfRule>
  </conditionalFormatting>
  <conditionalFormatting sqref="M27">
    <cfRule type="cellIs" dxfId="4" priority="2" operator="equal">
      <formula>1</formula>
    </cfRule>
  </conditionalFormatting>
  <conditionalFormatting sqref="M32">
    <cfRule type="cellIs" dxfId="3" priority="1" operator="equal">
      <formula>1</formula>
    </cfRule>
  </conditionalFormatting>
  <pageMargins left="0.39370078740157483" right="0.39370078740157483" top="0.78740157480314965" bottom="0.78740157480314965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37E7-A80E-46FA-9BA2-142FE9433649}">
  <sheetPr>
    <pageSetUpPr fitToPage="1"/>
  </sheetPr>
  <dimension ref="A2:Q36"/>
  <sheetViews>
    <sheetView tabSelected="1" zoomScale="85" zoomScaleNormal="85" workbookViewId="0">
      <selection activeCell="H2" sqref="H2:O2"/>
    </sheetView>
  </sheetViews>
  <sheetFormatPr baseColWidth="10" defaultColWidth="11.46484375" defaultRowHeight="12.75" x14ac:dyDescent="0.35"/>
  <cols>
    <col min="1" max="1" width="1.73046875" style="1" customWidth="1"/>
    <col min="2" max="2" width="4.265625" style="1" customWidth="1"/>
    <col min="3" max="3" width="13.6640625" style="1" customWidth="1"/>
    <col min="4" max="4" width="3.6640625" style="1" customWidth="1"/>
    <col min="5" max="8" width="12.6640625" style="1" customWidth="1"/>
    <col min="9" max="9" width="3.6640625" style="10" customWidth="1"/>
    <col min="10" max="10" width="9.6640625" style="1" customWidth="1"/>
    <col min="11" max="12" width="12.6640625" style="1" customWidth="1"/>
    <col min="13" max="13" width="14.6640625" style="1" customWidth="1"/>
    <col min="14" max="14" width="1.73046875" style="1" customWidth="1"/>
    <col min="15" max="16" width="11.6640625" style="1" customWidth="1"/>
    <col min="17" max="17" width="12.73046875" style="1" customWidth="1"/>
    <col min="18" max="16384" width="11.46484375" style="1"/>
  </cols>
  <sheetData>
    <row r="2" spans="2:17" ht="20.65" x14ac:dyDescent="0.35">
      <c r="B2" s="73" t="s">
        <v>77</v>
      </c>
      <c r="C2" s="74"/>
      <c r="D2" s="74"/>
      <c r="E2" s="74"/>
      <c r="F2" s="74"/>
      <c r="G2" s="75"/>
      <c r="H2" s="117" t="s">
        <v>78</v>
      </c>
      <c r="I2" s="118"/>
      <c r="J2" s="118"/>
      <c r="K2" s="118"/>
      <c r="L2" s="118"/>
      <c r="M2" s="118"/>
      <c r="N2" s="118"/>
      <c r="O2" s="119"/>
    </row>
    <row r="3" spans="2:17" ht="20.65" x14ac:dyDescent="0.3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7" ht="11.85" customHeight="1" x14ac:dyDescent="0.35">
      <c r="B4" s="4"/>
      <c r="C4" s="4"/>
      <c r="D4" s="4"/>
      <c r="E4" s="4"/>
      <c r="F4" s="4"/>
      <c r="G4" s="4"/>
      <c r="H4" s="4"/>
      <c r="I4" s="9"/>
      <c r="J4" s="4"/>
      <c r="K4" s="4"/>
      <c r="L4" s="4"/>
      <c r="M4" s="4"/>
      <c r="N4" s="4"/>
      <c r="O4" s="3"/>
      <c r="P4" s="3"/>
      <c r="Q4" s="3"/>
    </row>
    <row r="5" spans="2:17" x14ac:dyDescent="0.35">
      <c r="B5" s="2"/>
      <c r="C5" s="2"/>
      <c r="D5" s="108" t="s">
        <v>21</v>
      </c>
      <c r="E5" s="109"/>
      <c r="F5" s="109"/>
      <c r="G5" s="109"/>
      <c r="H5" s="110"/>
      <c r="I5" s="8"/>
      <c r="J5" s="2"/>
      <c r="K5" s="2"/>
      <c r="L5" s="2"/>
      <c r="M5" s="2"/>
      <c r="N5" s="2"/>
      <c r="O5" s="3"/>
      <c r="P5" s="3"/>
      <c r="Q5" s="3"/>
    </row>
    <row r="6" spans="2:17" x14ac:dyDescent="0.35">
      <c r="B6" s="2"/>
      <c r="H6" s="2"/>
      <c r="I6" s="8"/>
      <c r="J6" s="2"/>
      <c r="K6" s="2"/>
      <c r="L6" s="2"/>
      <c r="M6" s="2"/>
      <c r="N6" s="2"/>
      <c r="O6" s="3"/>
      <c r="P6" s="3"/>
      <c r="Q6" s="3"/>
    </row>
    <row r="7" spans="2:17" x14ac:dyDescent="0.35">
      <c r="B7" s="4"/>
      <c r="C7" s="4"/>
      <c r="D7" s="4"/>
      <c r="E7" s="4"/>
      <c r="F7" s="4"/>
      <c r="G7" s="4"/>
      <c r="H7" s="4"/>
      <c r="I7" s="9"/>
      <c r="J7" s="4"/>
      <c r="K7" s="4"/>
      <c r="L7" s="4"/>
      <c r="M7" s="4"/>
      <c r="N7" s="4"/>
      <c r="O7" s="3"/>
      <c r="P7" s="3"/>
      <c r="Q7" s="3"/>
    </row>
    <row r="8" spans="2:17" ht="18" customHeight="1" x14ac:dyDescent="0.35">
      <c r="B8" s="5"/>
      <c r="D8" s="111" t="s">
        <v>47</v>
      </c>
      <c r="E8" s="112"/>
      <c r="F8" s="112"/>
      <c r="G8" s="112"/>
      <c r="H8" s="113"/>
      <c r="I8" s="111" t="s">
        <v>46</v>
      </c>
      <c r="J8" s="112"/>
      <c r="K8" s="112"/>
      <c r="L8" s="112"/>
      <c r="M8" s="113"/>
      <c r="N8" s="5"/>
    </row>
    <row r="9" spans="2:17" ht="17.25" x14ac:dyDescent="0.35">
      <c r="B9" s="5"/>
      <c r="D9" s="114"/>
      <c r="E9" s="115"/>
      <c r="F9" s="115"/>
      <c r="G9" s="115"/>
      <c r="H9" s="116"/>
      <c r="I9" s="114"/>
      <c r="J9" s="115"/>
      <c r="K9" s="115"/>
      <c r="L9" s="115"/>
      <c r="M9" s="116"/>
      <c r="N9" s="5"/>
    </row>
    <row r="10" spans="2:17" s="12" customFormat="1" ht="14.2" customHeight="1" x14ac:dyDescent="0.45">
      <c r="B10" s="59"/>
      <c r="C10" s="121"/>
      <c r="D10" s="61" t="s">
        <v>58</v>
      </c>
      <c r="E10" s="123" t="s">
        <v>65</v>
      </c>
      <c r="F10" s="124"/>
      <c r="G10" s="124"/>
      <c r="H10" s="62"/>
      <c r="I10" s="63" t="s">
        <v>48</v>
      </c>
      <c r="J10" s="94" t="s">
        <v>54</v>
      </c>
      <c r="K10" s="95"/>
      <c r="L10" s="95"/>
      <c r="M10" s="64"/>
      <c r="N10" s="65"/>
      <c r="O10" s="91" t="s">
        <v>26</v>
      </c>
    </row>
    <row r="11" spans="2:17" s="12" customFormat="1" ht="14.2" customHeight="1" x14ac:dyDescent="0.45">
      <c r="B11" s="59"/>
      <c r="C11" s="122"/>
      <c r="D11" s="66" t="s">
        <v>59</v>
      </c>
      <c r="E11" s="94" t="s">
        <v>75</v>
      </c>
      <c r="F11" s="95"/>
      <c r="G11" s="95"/>
      <c r="H11" s="64"/>
      <c r="I11" s="63" t="s">
        <v>49</v>
      </c>
      <c r="J11" s="94" t="s">
        <v>55</v>
      </c>
      <c r="K11" s="95"/>
      <c r="L11" s="95"/>
      <c r="M11" s="64"/>
      <c r="N11" s="65"/>
      <c r="O11" s="91"/>
    </row>
    <row r="12" spans="2:17" s="12" customFormat="1" ht="14.2" customHeight="1" x14ac:dyDescent="0.45">
      <c r="B12" s="59"/>
      <c r="C12" s="121"/>
      <c r="D12" s="67" t="s">
        <v>60</v>
      </c>
      <c r="E12" s="94" t="s">
        <v>66</v>
      </c>
      <c r="F12" s="95"/>
      <c r="G12" s="95"/>
      <c r="H12" s="64"/>
      <c r="I12" s="63" t="s">
        <v>50</v>
      </c>
      <c r="J12" s="94" t="s">
        <v>72</v>
      </c>
      <c r="K12" s="95"/>
      <c r="L12" s="95"/>
      <c r="M12" s="64"/>
      <c r="N12" s="65"/>
      <c r="O12" s="91"/>
    </row>
    <row r="13" spans="2:17" s="12" customFormat="1" ht="14.2" customHeight="1" x14ac:dyDescent="0.45">
      <c r="B13" s="59"/>
      <c r="C13" s="122"/>
      <c r="D13" s="66" t="s">
        <v>61</v>
      </c>
      <c r="E13" s="94" t="s">
        <v>67</v>
      </c>
      <c r="F13" s="95"/>
      <c r="G13" s="95"/>
      <c r="H13" s="64"/>
      <c r="I13" s="63" t="s">
        <v>51</v>
      </c>
      <c r="J13" s="94" t="s">
        <v>56</v>
      </c>
      <c r="K13" s="95"/>
      <c r="L13" s="95"/>
      <c r="M13" s="64"/>
      <c r="N13" s="65"/>
      <c r="O13" s="91"/>
    </row>
    <row r="14" spans="2:17" s="12" customFormat="1" ht="14.2" customHeight="1" x14ac:dyDescent="0.45">
      <c r="B14" s="59"/>
      <c r="C14" s="122"/>
      <c r="D14" s="66" t="s">
        <v>62</v>
      </c>
      <c r="E14" s="94" t="s">
        <v>68</v>
      </c>
      <c r="F14" s="95"/>
      <c r="G14" s="95"/>
      <c r="H14" s="64"/>
      <c r="I14" s="63" t="s">
        <v>52</v>
      </c>
      <c r="J14" s="92" t="s">
        <v>71</v>
      </c>
      <c r="K14" s="93"/>
      <c r="L14" s="93"/>
      <c r="M14" s="68">
        <f>SUM(M10:M13)</f>
        <v>0</v>
      </c>
      <c r="N14" s="65"/>
      <c r="O14" s="91"/>
    </row>
    <row r="15" spans="2:17" s="12" customFormat="1" ht="14.2" customHeight="1" x14ac:dyDescent="0.45">
      <c r="B15" s="59"/>
      <c r="C15" s="60"/>
      <c r="D15" s="67" t="s">
        <v>63</v>
      </c>
      <c r="E15" s="94" t="s">
        <v>69</v>
      </c>
      <c r="F15" s="95"/>
      <c r="G15" s="95"/>
      <c r="H15" s="64"/>
      <c r="I15" s="69"/>
      <c r="J15" s="126"/>
      <c r="K15" s="126"/>
      <c r="L15" s="126"/>
      <c r="M15" s="127"/>
      <c r="N15" s="65"/>
      <c r="O15" s="91"/>
    </row>
    <row r="16" spans="2:17" s="12" customFormat="1" ht="14.2" customHeight="1" x14ac:dyDescent="0.45">
      <c r="B16" s="59"/>
      <c r="C16" s="60"/>
      <c r="D16" s="70" t="s">
        <v>64</v>
      </c>
      <c r="E16" s="92" t="s">
        <v>70</v>
      </c>
      <c r="F16" s="93"/>
      <c r="G16" s="93"/>
      <c r="H16" s="68">
        <f>SUM(H10:H15)</f>
        <v>0</v>
      </c>
      <c r="I16" s="71" t="s">
        <v>53</v>
      </c>
      <c r="J16" s="92" t="s">
        <v>57</v>
      </c>
      <c r="K16" s="93"/>
      <c r="L16" s="93"/>
      <c r="M16" s="72">
        <f>M14-H16</f>
        <v>0</v>
      </c>
      <c r="N16" s="59"/>
      <c r="O16" s="39" t="s">
        <v>24</v>
      </c>
      <c r="P16" s="40" t="s">
        <v>23</v>
      </c>
    </row>
    <row r="17" spans="1:16" ht="14.2" customHeight="1" x14ac:dyDescent="0.35">
      <c r="B17" s="5"/>
      <c r="E17" s="120" t="s">
        <v>8</v>
      </c>
      <c r="F17" s="120"/>
      <c r="G17" s="120"/>
      <c r="N17" s="5"/>
      <c r="O17" s="6"/>
    </row>
    <row r="19" spans="1:16" x14ac:dyDescent="0.35">
      <c r="O19" s="125" t="s">
        <v>32</v>
      </c>
    </row>
    <row r="20" spans="1:16" s="12" customFormat="1" ht="20" customHeight="1" x14ac:dyDescent="0.4">
      <c r="A20" s="28"/>
      <c r="B20" s="28"/>
      <c r="G20" s="55" t="s">
        <v>0</v>
      </c>
      <c r="H20" s="55" t="s">
        <v>1</v>
      </c>
      <c r="I20" s="78" t="s">
        <v>22</v>
      </c>
      <c r="J20" s="79"/>
      <c r="K20" s="55" t="s">
        <v>2</v>
      </c>
      <c r="L20" s="96" t="s">
        <v>31</v>
      </c>
      <c r="M20" s="56" t="s">
        <v>4</v>
      </c>
      <c r="O20" s="125"/>
    </row>
    <row r="21" spans="1:16" s="12" customFormat="1" ht="20" customHeight="1" thickBot="1" x14ac:dyDescent="0.45">
      <c r="B21" s="13" t="s">
        <v>9</v>
      </c>
      <c r="C21" s="34"/>
      <c r="D21" s="34"/>
      <c r="E21" s="34"/>
      <c r="F21" s="34" t="s">
        <v>3</v>
      </c>
      <c r="G21" s="57">
        <f>M10</f>
        <v>0</v>
      </c>
      <c r="H21" s="57">
        <f>M11</f>
        <v>0</v>
      </c>
      <c r="I21" s="80">
        <f>M12</f>
        <v>0</v>
      </c>
      <c r="J21" s="81"/>
      <c r="K21" s="57">
        <f>M13</f>
        <v>0</v>
      </c>
      <c r="L21" s="97"/>
      <c r="M21" s="58">
        <f>SUM(G21:K21)</f>
        <v>0</v>
      </c>
      <c r="N21" s="28"/>
      <c r="O21" s="125"/>
      <c r="P21" s="28"/>
    </row>
    <row r="22" spans="1:16" s="12" customFormat="1" ht="15" customHeight="1" x14ac:dyDescent="0.35">
      <c r="B22" s="13" t="s">
        <v>10</v>
      </c>
      <c r="C22" s="14"/>
      <c r="D22" s="14"/>
      <c r="E22" s="14"/>
      <c r="F22" s="15" t="s">
        <v>37</v>
      </c>
      <c r="G22" s="16"/>
      <c r="H22" s="16"/>
      <c r="I22" s="100"/>
      <c r="J22" s="101"/>
      <c r="K22" s="16"/>
      <c r="L22" s="17"/>
      <c r="M22" s="18">
        <f>SUM(G22:L22)</f>
        <v>0</v>
      </c>
      <c r="O22" s="90" t="s">
        <v>27</v>
      </c>
    </row>
    <row r="23" spans="1:16" s="12" customFormat="1" ht="15" customHeight="1" x14ac:dyDescent="0.35">
      <c r="B23" s="13" t="s">
        <v>11</v>
      </c>
      <c r="C23" s="19"/>
      <c r="D23" s="19"/>
      <c r="E23" s="19"/>
      <c r="F23" s="20" t="s">
        <v>76</v>
      </c>
      <c r="G23" s="21"/>
      <c r="H23" s="21"/>
      <c r="I23" s="102"/>
      <c r="J23" s="103"/>
      <c r="K23" s="21"/>
      <c r="L23" s="22"/>
      <c r="M23" s="23">
        <f>SUM(G23:L23)</f>
        <v>0</v>
      </c>
      <c r="O23" s="90"/>
    </row>
    <row r="24" spans="1:16" s="12" customFormat="1" ht="15" customHeight="1" x14ac:dyDescent="0.4">
      <c r="B24" s="13" t="s">
        <v>12</v>
      </c>
      <c r="C24" s="19"/>
      <c r="D24" s="19"/>
      <c r="E24" s="19"/>
      <c r="F24" s="24" t="s">
        <v>5</v>
      </c>
      <c r="G24" s="25">
        <f>-G22*$H$10</f>
        <v>0</v>
      </c>
      <c r="H24" s="25">
        <f>-H22*$H$10</f>
        <v>0</v>
      </c>
      <c r="I24" s="104">
        <f>-I22*$H$10</f>
        <v>0</v>
      </c>
      <c r="J24" s="105"/>
      <c r="K24" s="25">
        <f>-K22*$H$10</f>
        <v>0</v>
      </c>
      <c r="L24" s="26">
        <f>-L22*$H$10</f>
        <v>0</v>
      </c>
      <c r="M24" s="27">
        <f>SUM(G24:K24)</f>
        <v>0</v>
      </c>
      <c r="O24" s="90"/>
    </row>
    <row r="25" spans="1:16" s="12" customFormat="1" ht="15" customHeight="1" thickBot="1" x14ac:dyDescent="0.45">
      <c r="A25" s="28"/>
      <c r="B25" s="13" t="s">
        <v>13</v>
      </c>
      <c r="C25" s="29"/>
      <c r="D25" s="29"/>
      <c r="E25" s="29"/>
      <c r="F25" s="30" t="s">
        <v>6</v>
      </c>
      <c r="G25" s="31">
        <f>-G23*$H$11</f>
        <v>0</v>
      </c>
      <c r="H25" s="31">
        <f>-H23*$H$11</f>
        <v>0</v>
      </c>
      <c r="I25" s="88">
        <f>-I23*$H$11</f>
        <v>0</v>
      </c>
      <c r="J25" s="89"/>
      <c r="K25" s="31">
        <f>-K23*$H$11</f>
        <v>0</v>
      </c>
      <c r="L25" s="32">
        <f>-L23*$H$11</f>
        <v>0</v>
      </c>
      <c r="M25" s="33">
        <f>SUM(G25:K25)</f>
        <v>0</v>
      </c>
    </row>
    <row r="26" spans="1:16" s="12" customFormat="1" ht="18" customHeight="1" thickBot="1" x14ac:dyDescent="0.45">
      <c r="B26" s="34" t="s">
        <v>14</v>
      </c>
      <c r="C26" s="35"/>
      <c r="D26" s="35"/>
      <c r="E26" s="35"/>
      <c r="F26" s="35" t="s">
        <v>7</v>
      </c>
      <c r="G26" s="36">
        <f t="shared" ref="G26:M26" si="0">G21+G24+G25</f>
        <v>0</v>
      </c>
      <c r="H26" s="36">
        <f t="shared" si="0"/>
        <v>0</v>
      </c>
      <c r="I26" s="76">
        <f>I21+I24+I25</f>
        <v>0</v>
      </c>
      <c r="J26" s="77"/>
      <c r="K26" s="36">
        <f t="shared" si="0"/>
        <v>0</v>
      </c>
      <c r="L26" s="37">
        <f t="shared" si="0"/>
        <v>0</v>
      </c>
      <c r="M26" s="38">
        <f t="shared" si="0"/>
        <v>0</v>
      </c>
      <c r="N26" s="28"/>
      <c r="O26" s="39" t="s">
        <v>24</v>
      </c>
      <c r="P26" s="40" t="s">
        <v>25</v>
      </c>
    </row>
    <row r="27" spans="1:16" s="12" customFormat="1" ht="15" customHeight="1" x14ac:dyDescent="0.35">
      <c r="B27" s="13" t="s">
        <v>15</v>
      </c>
      <c r="C27" s="41"/>
      <c r="D27" s="41"/>
      <c r="E27" s="41"/>
      <c r="F27" s="42" t="s">
        <v>36</v>
      </c>
      <c r="G27" s="43"/>
      <c r="H27" s="43"/>
      <c r="I27" s="106"/>
      <c r="J27" s="107"/>
      <c r="K27" s="43"/>
      <c r="M27" s="44">
        <f>SUM(G27:K27)</f>
        <v>0</v>
      </c>
      <c r="O27" s="90" t="s">
        <v>28</v>
      </c>
    </row>
    <row r="28" spans="1:16" s="12" customFormat="1" ht="15" customHeight="1" thickBot="1" x14ac:dyDescent="0.45">
      <c r="B28" s="13" t="s">
        <v>16</v>
      </c>
      <c r="C28" s="98" t="s">
        <v>35</v>
      </c>
      <c r="D28" s="98"/>
      <c r="E28" s="98"/>
      <c r="F28" s="99"/>
      <c r="G28" s="31">
        <f>G27*$L$26</f>
        <v>0</v>
      </c>
      <c r="H28" s="31">
        <f t="shared" ref="H28:K28" si="1">H27*$L$26</f>
        <v>0</v>
      </c>
      <c r="I28" s="88">
        <f>I27*$L$26</f>
        <v>0</v>
      </c>
      <c r="J28" s="89"/>
      <c r="K28" s="31">
        <f t="shared" si="1"/>
        <v>0</v>
      </c>
      <c r="M28" s="33">
        <f>SUM(G28:K28)</f>
        <v>0</v>
      </c>
      <c r="O28" s="90"/>
    </row>
    <row r="29" spans="1:16" s="12" customFormat="1" ht="18" customHeight="1" thickBot="1" x14ac:dyDescent="0.45">
      <c r="B29" s="34" t="s">
        <v>17</v>
      </c>
      <c r="C29" s="45"/>
      <c r="D29" s="45"/>
      <c r="E29" s="45"/>
      <c r="F29" s="35" t="s">
        <v>34</v>
      </c>
      <c r="G29" s="46">
        <f>G26+G28</f>
        <v>0</v>
      </c>
      <c r="H29" s="46">
        <f t="shared" ref="H29:K29" si="2">H26+H28</f>
        <v>0</v>
      </c>
      <c r="I29" s="82">
        <f>I26+I28</f>
        <v>0</v>
      </c>
      <c r="J29" s="83"/>
      <c r="K29" s="46">
        <f t="shared" si="2"/>
        <v>0</v>
      </c>
      <c r="L29" s="47" t="s">
        <v>44</v>
      </c>
      <c r="M29" s="38">
        <f>M26+M28</f>
        <v>0</v>
      </c>
      <c r="O29" s="39" t="s">
        <v>24</v>
      </c>
      <c r="P29" s="40" t="s">
        <v>42</v>
      </c>
    </row>
    <row r="30" spans="1:16" s="12" customFormat="1" ht="15" customHeight="1" thickBot="1" x14ac:dyDescent="0.45">
      <c r="B30" s="34" t="s">
        <v>39</v>
      </c>
      <c r="C30" s="13"/>
      <c r="D30" s="13"/>
      <c r="E30" s="13"/>
      <c r="F30" s="48" t="s">
        <v>73</v>
      </c>
      <c r="G30" s="49">
        <f>-G27*SUM($H$12:$H$14)</f>
        <v>0</v>
      </c>
      <c r="H30" s="49">
        <f>-H27*SUM($H$12:$H$14)</f>
        <v>0</v>
      </c>
      <c r="I30" s="84">
        <f>-I27*SUM($H$12:$H$14)</f>
        <v>0</v>
      </c>
      <c r="J30" s="85"/>
      <c r="K30" s="49">
        <f>-K27*SUM($H$12:$H$14)</f>
        <v>0</v>
      </c>
      <c r="L30" s="47" t="s">
        <v>44</v>
      </c>
      <c r="M30" s="50">
        <f>SUM(G30:K30)</f>
        <v>0</v>
      </c>
      <c r="O30" s="51"/>
    </row>
    <row r="31" spans="1:16" s="12" customFormat="1" ht="18" customHeight="1" thickBot="1" x14ac:dyDescent="0.45">
      <c r="B31" s="52" t="s">
        <v>18</v>
      </c>
      <c r="C31" s="35"/>
      <c r="D31" s="35"/>
      <c r="E31" s="35"/>
      <c r="F31" s="35" t="s">
        <v>33</v>
      </c>
      <c r="G31" s="36">
        <f>G26+G30</f>
        <v>0</v>
      </c>
      <c r="H31" s="36">
        <f>H26+H30</f>
        <v>0</v>
      </c>
      <c r="I31" s="76">
        <f>I26+I30</f>
        <v>0</v>
      </c>
      <c r="J31" s="77"/>
      <c r="K31" s="36">
        <f>K26+K30</f>
        <v>0</v>
      </c>
      <c r="L31" s="47" t="s">
        <v>44</v>
      </c>
      <c r="M31" s="38">
        <f>M29+M30</f>
        <v>0</v>
      </c>
      <c r="O31" s="39" t="s">
        <v>24</v>
      </c>
      <c r="P31" s="40" t="s">
        <v>43</v>
      </c>
    </row>
    <row r="32" spans="1:16" s="12" customFormat="1" ht="15" customHeight="1" x14ac:dyDescent="0.35">
      <c r="B32" s="52" t="s">
        <v>19</v>
      </c>
      <c r="C32" s="41"/>
      <c r="D32" s="41"/>
      <c r="E32" s="41"/>
      <c r="F32" s="42" t="s">
        <v>38</v>
      </c>
      <c r="G32" s="53">
        <f>G27</f>
        <v>0</v>
      </c>
      <c r="H32" s="53">
        <f>H27</f>
        <v>0</v>
      </c>
      <c r="I32" s="86">
        <f>I27</f>
        <v>0</v>
      </c>
      <c r="J32" s="87"/>
      <c r="K32" s="53">
        <f>K27</f>
        <v>0</v>
      </c>
      <c r="L32" s="47" t="s">
        <v>44</v>
      </c>
      <c r="M32" s="44">
        <f>SUM(G32:K32)</f>
        <v>0</v>
      </c>
      <c r="O32" s="90" t="s">
        <v>30</v>
      </c>
    </row>
    <row r="33" spans="2:16" s="12" customFormat="1" ht="15" customHeight="1" thickBot="1" x14ac:dyDescent="0.45">
      <c r="B33" s="52" t="s">
        <v>40</v>
      </c>
      <c r="C33" s="29"/>
      <c r="D33" s="29"/>
      <c r="E33" s="29"/>
      <c r="F33" s="30" t="s">
        <v>74</v>
      </c>
      <c r="G33" s="31">
        <f>-G27*$H$15</f>
        <v>0</v>
      </c>
      <c r="H33" s="31">
        <f>-H27*$H$15</f>
        <v>0</v>
      </c>
      <c r="I33" s="88">
        <f>-I27*$H$15</f>
        <v>0</v>
      </c>
      <c r="J33" s="89"/>
      <c r="K33" s="31">
        <f>-K27*$H$15</f>
        <v>0</v>
      </c>
      <c r="L33" s="47" t="s">
        <v>44</v>
      </c>
      <c r="M33" s="33">
        <f>SUM(G33:K33)</f>
        <v>0</v>
      </c>
      <c r="O33" s="90"/>
    </row>
    <row r="34" spans="2:16" s="12" customFormat="1" ht="18" customHeight="1" thickBot="1" x14ac:dyDescent="0.45">
      <c r="B34" s="34" t="s">
        <v>41</v>
      </c>
      <c r="C34" s="35"/>
      <c r="D34" s="35"/>
      <c r="E34" s="35"/>
      <c r="F34" s="35" t="s">
        <v>20</v>
      </c>
      <c r="G34" s="36">
        <f>G31+G33</f>
        <v>0</v>
      </c>
      <c r="H34" s="36">
        <f>H31+H33</f>
        <v>0</v>
      </c>
      <c r="I34" s="76">
        <f>I31+I33</f>
        <v>0</v>
      </c>
      <c r="J34" s="77"/>
      <c r="K34" s="36">
        <f>K31+K33</f>
        <v>0</v>
      </c>
      <c r="L34" s="54" t="s">
        <v>44</v>
      </c>
      <c r="M34" s="38">
        <f>M31+M33</f>
        <v>0</v>
      </c>
      <c r="O34" s="39" t="s">
        <v>24</v>
      </c>
      <c r="P34" s="40" t="s">
        <v>29</v>
      </c>
    </row>
    <row r="36" spans="2:16" x14ac:dyDescent="0.35">
      <c r="C36" s="11" t="s">
        <v>45</v>
      </c>
      <c r="D36" s="3"/>
    </row>
  </sheetData>
  <sheetProtection sheet="1" objects="1" scenarios="1"/>
  <mergeCells count="43">
    <mergeCell ref="H2:O2"/>
    <mergeCell ref="E11:G11"/>
    <mergeCell ref="J11:L11"/>
    <mergeCell ref="C12:C14"/>
    <mergeCell ref="E12:G12"/>
    <mergeCell ref="J12:L12"/>
    <mergeCell ref="E13:G13"/>
    <mergeCell ref="J13:L13"/>
    <mergeCell ref="E14:G14"/>
    <mergeCell ref="J14:L14"/>
    <mergeCell ref="D5:H5"/>
    <mergeCell ref="D8:H9"/>
    <mergeCell ref="I8:M9"/>
    <mergeCell ref="C10:C11"/>
    <mergeCell ref="E10:G10"/>
    <mergeCell ref="J10:L10"/>
    <mergeCell ref="I26:J26"/>
    <mergeCell ref="I27:J27"/>
    <mergeCell ref="O27:O28"/>
    <mergeCell ref="E15:G15"/>
    <mergeCell ref="J15:M15"/>
    <mergeCell ref="E16:G16"/>
    <mergeCell ref="J16:L16"/>
    <mergeCell ref="E17:G17"/>
    <mergeCell ref="O19:O21"/>
    <mergeCell ref="I20:J20"/>
    <mergeCell ref="L20:L21"/>
    <mergeCell ref="I21:J21"/>
    <mergeCell ref="O10:O15"/>
    <mergeCell ref="I22:J22"/>
    <mergeCell ref="O22:O24"/>
    <mergeCell ref="I23:J23"/>
    <mergeCell ref="I24:J24"/>
    <mergeCell ref="I25:J25"/>
    <mergeCell ref="O32:O33"/>
    <mergeCell ref="I33:J33"/>
    <mergeCell ref="I34:J34"/>
    <mergeCell ref="C28:F28"/>
    <mergeCell ref="I28:J28"/>
    <mergeCell ref="I29:J29"/>
    <mergeCell ref="I31:J31"/>
    <mergeCell ref="I32:J32"/>
    <mergeCell ref="I30:J30"/>
  </mergeCells>
  <conditionalFormatting sqref="M22:M23">
    <cfRule type="cellIs" dxfId="2" priority="3" operator="equal">
      <formula>1</formula>
    </cfRule>
  </conditionalFormatting>
  <conditionalFormatting sqref="M27">
    <cfRule type="cellIs" dxfId="1" priority="2" operator="equal">
      <formula>1</formula>
    </cfRule>
  </conditionalFormatting>
  <conditionalFormatting sqref="M32">
    <cfRule type="cellIs" dxfId="0" priority="1" operator="equal">
      <formula>1</formula>
    </cfRule>
  </conditionalFormatting>
  <pageMargins left="0.39370078740157483" right="0.39370078740157483" top="0.78740157480314965" bottom="0.78740157480314965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DBR Beispiel</vt:lpstr>
      <vt:lpstr>DBR 2025</vt:lpstr>
      <vt:lpstr>'DBR 2025'!Druckbereich</vt:lpstr>
      <vt:lpstr>'DBR Beispiel'!Druckbereich</vt:lpstr>
    </vt:vector>
  </TitlesOfParts>
  <Company>Sießegger &amp; Partner SozialManagement GbR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Deckungsbeitragsrechnung 3-stufig</dc:title>
  <dc:creator>Thomas Sießegger</dc:creator>
  <cp:lastModifiedBy>Thomas Sießegger</cp:lastModifiedBy>
  <cp:lastPrinted>2019-02-26T18:19:11Z</cp:lastPrinted>
  <dcterms:created xsi:type="dcterms:W3CDTF">2003-02-03T17:27:48Z</dcterms:created>
  <dcterms:modified xsi:type="dcterms:W3CDTF">2025-08-27T18:29:21Z</dcterms:modified>
</cp:coreProperties>
</file>